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kaltire-my.sharepoint.com/personal/maria_marin_kaltire_com/Documents/1 M MARIN/BIENESTAR/2025/QUINQUENIOS/"/>
    </mc:Choice>
  </mc:AlternateContent>
  <xr:revisionPtr revIDLastSave="482" documentId="11_F61E346C0D55165C8A24D6C0565D051515444F70" xr6:coauthVersionLast="47" xr6:coauthVersionMax="47" xr10:uidLastSave="{5F3524CB-3957-4A8E-A96E-71DE3BB29264}"/>
  <bookViews>
    <workbookView xWindow="-28920" yWindow="-120" windowWidth="29040" windowHeight="15720" xr2:uid="{00000000-000D-0000-FFFF-FFFF00000000}"/>
  </bookViews>
  <sheets>
    <sheet name="Llaveros 2025" sheetId="7" r:id="rId1"/>
    <sheet name="Hoja1" sheetId="8" state="hidden" r:id="rId2"/>
  </sheets>
  <definedNames>
    <definedName name="_xlnm._FilterDatabase" localSheetId="0" hidden="1">'Llaveros 2025'!$B$2:$K$28</definedName>
  </definedNames>
  <calcPr calcId="191029"/>
  <pivotCaches>
    <pivotCache cacheId="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0" i="7" l="1"/>
  <c r="K29" i="7"/>
  <c r="K28" i="7"/>
  <c r="K27" i="7"/>
  <c r="K26" i="7"/>
  <c r="K25" i="7"/>
  <c r="K24" i="7"/>
  <c r="K23" i="7"/>
  <c r="K22" i="7"/>
  <c r="K21" i="7"/>
  <c r="K20" i="7"/>
  <c r="K19" i="7"/>
  <c r="K18" i="7"/>
  <c r="K17" i="7"/>
  <c r="K16" i="7"/>
  <c r="K15" i="7"/>
  <c r="K14" i="7"/>
  <c r="K13" i="7"/>
  <c r="K12" i="7"/>
  <c r="K11" i="7"/>
  <c r="K10" i="7"/>
  <c r="K9" i="7"/>
  <c r="K8" i="7"/>
  <c r="K7" i="7"/>
  <c r="K6" i="7"/>
  <c r="K5" i="7"/>
  <c r="K4" i="7"/>
  <c r="K3" i="7"/>
  <c r="H1" i="7" l="1"/>
  <c r="H16" i="7" l="1"/>
  <c r="H13" i="7"/>
  <c r="H11" i="7"/>
  <c r="H15" i="7"/>
  <c r="H10" i="7"/>
  <c r="H14" i="7"/>
  <c r="H12" i="7"/>
  <c r="H7" i="7"/>
  <c r="H8" i="7"/>
  <c r="H4" i="7"/>
  <c r="H3" i="7"/>
  <c r="H5" i="7"/>
  <c r="H6" i="7"/>
  <c r="H9" i="7"/>
</calcChain>
</file>

<file path=xl/sharedStrings.xml><?xml version="1.0" encoding="utf-8"?>
<sst xmlns="http://schemas.openxmlformats.org/spreadsheetml/2006/main" count="132" uniqueCount="80">
  <si>
    <t xml:space="preserve">TIEMPO DE SERVICIOS </t>
  </si>
  <si>
    <t>QUINQUENIOS</t>
  </si>
  <si>
    <t>Total general</t>
  </si>
  <si>
    <t>AÑO ANIVERSARIO</t>
  </si>
  <si>
    <t>AÑO DE INGRESO</t>
  </si>
  <si>
    <t>Suma de VALOR QUINQUENIO</t>
  </si>
  <si>
    <t>CUELLO MAESTRE YOHAN DAVID</t>
  </si>
  <si>
    <t>DELGADO AREVALO HECTOR ANDRES</t>
  </si>
  <si>
    <t>LOPEZ GARCIA DANIEL ALBERTO</t>
  </si>
  <si>
    <t>TORRES RIOS RODOLFO ANDRES</t>
  </si>
  <si>
    <t>CARGO</t>
  </si>
  <si>
    <t>FECHA DE INGRESO</t>
  </si>
  <si>
    <t>CENTRO DE COSTO</t>
  </si>
  <si>
    <t>NOMBRE</t>
  </si>
  <si>
    <t>CEDULA</t>
  </si>
  <si>
    <t>AULAR CASTILLO DILIANA CAROLINA</t>
  </si>
  <si>
    <t>VASQUEZ ROSSI DANIEL FELIPE</t>
  </si>
  <si>
    <t>TRABAJADOR</t>
  </si>
  <si>
    <t>NOMBRE CENTRO DE COSTO</t>
  </si>
  <si>
    <t>AVENDANO MOVILLA CARLOS ALBERTO</t>
  </si>
  <si>
    <t>CAMACHO GALVIS DANIEL EDUARDO</t>
  </si>
  <si>
    <t>CARDOZO CORTINA JUAN GABRIEL</t>
  </si>
  <si>
    <t>CASTILLO DE ANGEL ANDRES URIEL</t>
  </si>
  <si>
    <t>CUBILLOS ARDILA JHON EDINSON</t>
  </si>
  <si>
    <t>ESCOBAR BETANCOURT GONZALO ADOLFO</t>
  </si>
  <si>
    <t>GAVIRIA RODRIGUEZ ADRIAN MAURICIO</t>
  </si>
  <si>
    <t>GUEVARA AMEZQUITA FELIX ALFONSO</t>
  </si>
  <si>
    <t>HERRERA FERNANDEZ OMAR DAVID</t>
  </si>
  <si>
    <t>MENESES SIERRA JOSE CARLOS</t>
  </si>
  <si>
    <t>MEZA ROMERO JAIME ALBERTO</t>
  </si>
  <si>
    <t>MORA DAZA NEILSO</t>
  </si>
  <si>
    <t>SANCHEZ ACOSTA CHARLYS DUVAN</t>
  </si>
  <si>
    <t>SOSA MEDINA BREINER FREISER</t>
  </si>
  <si>
    <t>CERPAS RIVERA DEIBIS</t>
  </si>
  <si>
    <t>GARCIA MOLINA WILMER</t>
  </si>
  <si>
    <t>GUERRA PLATA JAIME ENRIQUE</t>
  </si>
  <si>
    <t>LOZANO DE ANGEL ALFONSO DAVID</t>
  </si>
  <si>
    <t>NAVARRO MOJICA JOSE LEONARDO</t>
  </si>
  <si>
    <t>PEREZ TAPIA ESNEIDER</t>
  </si>
  <si>
    <t>RODINO RICARDO JAIME</t>
  </si>
  <si>
    <t>VARELA VILLALOBOS RAFAEL ANTONIO</t>
  </si>
  <si>
    <t>ALVAREZ ANAYA LUIS FERNANDO</t>
  </si>
  <si>
    <t>BELLO OJEDA HECTOR ALEXIS</t>
  </si>
  <si>
    <t>DIAZ ACOSTA EDILBERTO</t>
  </si>
  <si>
    <t>MEJIA NAVARRO ALEXANDER</t>
  </si>
  <si>
    <t>OROZCO LLERENA WILSON ANTONIO</t>
  </si>
  <si>
    <t>RECALDE ACOSTA WILMAR ALBEIRO</t>
  </si>
  <si>
    <t>N°</t>
  </si>
  <si>
    <t>Mecanico De Llantas III</t>
  </si>
  <si>
    <t>CO_1634</t>
  </si>
  <si>
    <t>Drummond</t>
  </si>
  <si>
    <t>Supervisor Senior</t>
  </si>
  <si>
    <t>CO_1612</t>
  </si>
  <si>
    <t>Carbones del Cerrejon</t>
  </si>
  <si>
    <t>Mecanico De Llantas II</t>
  </si>
  <si>
    <t>Mecanico De Llantas AG I</t>
  </si>
  <si>
    <t>CO_1624</t>
  </si>
  <si>
    <t>Mayagüez</t>
  </si>
  <si>
    <t>Mecanico De Llantas AG II</t>
  </si>
  <si>
    <t>Representante Tecnico Comercial</t>
  </si>
  <si>
    <t>CO_1676</t>
  </si>
  <si>
    <t>Comercial Costa</t>
  </si>
  <si>
    <t>Mecanico De Llantas Comercial II</t>
  </si>
  <si>
    <t>Auxiliar De Archivo</t>
  </si>
  <si>
    <t>CO_1692</t>
  </si>
  <si>
    <t>Human Resources</t>
  </si>
  <si>
    <t>CO_1615</t>
  </si>
  <si>
    <t>Colombia Natural Resources - CNR</t>
  </si>
  <si>
    <t>Mecanico De Llantas Comercial III</t>
  </si>
  <si>
    <t>CO_1640</t>
  </si>
  <si>
    <t>Barranquilla Port</t>
  </si>
  <si>
    <t>Tecnico Reparador OTR I</t>
  </si>
  <si>
    <t>Tecnico Reparador OTR III</t>
  </si>
  <si>
    <t>Mecanico De Llantas I</t>
  </si>
  <si>
    <t>CO_1619</t>
  </si>
  <si>
    <t>Cerrejon Light Truck Vehicles</t>
  </si>
  <si>
    <t>Supervisor SST</t>
  </si>
  <si>
    <t>Mecanico De Llantas Comercial I</t>
  </si>
  <si>
    <t>CO_1631</t>
  </si>
  <si>
    <t>Barranquilla Branch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</si>
</sst>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\ _€_-;\-* #,##0\ _€_-;_-* &quot;-&quot;??\ _€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Trebuchet MS"/>
      <family val="2"/>
    </font>
    <font>
      <sz val="11"/>
      <name val="Trebuchet MS"/>
      <family val="2"/>
    </font>
    <font>
      <sz val="11"/>
      <color theme="1"/>
      <name val="Trebuchet MS"/>
      <family val="2"/>
    </font>
    <font>
      <sz val="11"/>
      <name val="Tahoma"/>
      <family val="2"/>
    </font>
    <font>
      <sz val="11"/>
      <color theme="1"/>
      <name val="Tahoma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18" fillId="33" borderId="10" xfId="0" applyFont="1" applyFill="1" applyBorder="1" applyAlignment="1">
      <alignment horizontal="center" vertical="center" wrapText="1"/>
    </xf>
    <xf numFmtId="0" fontId="18" fillId="34" borderId="10" xfId="0" applyFont="1" applyFill="1" applyBorder="1" applyAlignment="1">
      <alignment horizontal="center" vertical="center" wrapText="1"/>
    </xf>
    <xf numFmtId="1" fontId="20" fillId="0" borderId="10" xfId="0" applyNumberFormat="1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horizontal="center" vertical="center"/>
    </xf>
    <xf numFmtId="14" fontId="20" fillId="0" borderId="0" xfId="0" applyNumberFormat="1" applyFont="1"/>
    <xf numFmtId="0" fontId="21" fillId="35" borderId="10" xfId="0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/>
    </xf>
    <xf numFmtId="164" fontId="21" fillId="0" borderId="10" xfId="42" applyNumberFormat="1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14" fontId="21" fillId="0" borderId="10" xfId="0" applyNumberFormat="1" applyFont="1" applyBorder="1" applyAlignment="1">
      <alignment horizontal="center" vertical="center"/>
    </xf>
    <xf numFmtId="1" fontId="22" fillId="0" borderId="10" xfId="0" applyNumberFormat="1" applyFont="1" applyBorder="1" applyAlignment="1">
      <alignment horizontal="center" vertical="center"/>
    </xf>
    <xf numFmtId="164" fontId="19" fillId="0" borderId="10" xfId="42" applyNumberFormat="1" applyFont="1" applyFill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14" fontId="19" fillId="0" borderId="10" xfId="0" applyNumberFormat="1" applyFont="1" applyBorder="1" applyAlignment="1">
      <alignment horizontal="center" vertical="center"/>
    </xf>
    <xf numFmtId="0" fontId="20" fillId="0" borderId="10" xfId="0" applyFont="1" applyBorder="1"/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2" builtinId="3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in, Maria" refreshedDate="44819.622490972222" createdVersion="5" refreshedVersion="5" minRefreshableVersion="3" recordCount="6" xr:uid="{00000000-000A-0000-FFFF-FFFF10000000}">
  <cacheSource type="worksheet">
    <worksheetSource ref="B2:K12" sheet="Llaveros 2025"/>
  </cacheSource>
  <cacheFields count="11">
    <cacheField name="NOMBRE" numFmtId="0">
      <sharedItems count="6">
        <s v="CUELLO MAESTRE YOHAN DAVID"/>
        <s v="DELGADO AREVALO HECTOR ANDRES"/>
        <s v="LOPEZ GARCIA DANIEL ALBERTO"/>
        <s v="TORRES RIOS RODOLFO ANDRES"/>
        <s v="AULAR CASTILLO DILIANA CAROLINA"/>
        <s v="VASQUEZ ROSSI DANIEL FELIPE"/>
      </sharedItems>
    </cacheField>
    <cacheField name="CEDULA" numFmtId="164">
      <sharedItems containsMixedTypes="1" containsNumber="1" containsInteger="1" minValue="15186483" maxValue="1143225701"/>
    </cacheField>
    <cacheField name="CARGO" numFmtId="0">
      <sharedItems/>
    </cacheField>
    <cacheField name="CENTRO DE COSTO" numFmtId="0">
      <sharedItems containsSemiMixedTypes="0" containsString="0" containsNumber="1" containsInteger="1" minValue="1415" maxValue="1694"/>
    </cacheField>
    <cacheField name="NOMBRE CENTRO DE COSTO" numFmtId="0">
      <sharedItems/>
    </cacheField>
    <cacheField name="FECHA DE INGRESO" numFmtId="14">
      <sharedItems containsSemiMixedTypes="0" containsNonDate="0" containsDate="1" containsString="0" minDate="2016-06-13T00:00:00" maxDate="2016-12-25T00:00:00"/>
    </cacheField>
    <cacheField name="TIEMPO DE SERVICIOS " numFmtId="1">
      <sharedItems containsSemiMixedTypes="0" containsString="0" containsNumber="1" minValue="5.7287671232876711" maxValue="6.2602739726027394"/>
    </cacheField>
    <cacheField name="QUINQUENIOS" numFmtId="0">
      <sharedItems containsSemiMixedTypes="0" containsString="0" containsNumber="1" containsInteger="1" minValue="5" maxValue="5"/>
    </cacheField>
    <cacheField name="AÑO DE INGRESO" numFmtId="0">
      <sharedItems containsSemiMixedTypes="0" containsString="0" containsNumber="1" containsInteger="1" minValue="2016" maxValue="2016"/>
    </cacheField>
    <cacheField name="AÑO ANIVERSARIO" numFmtId="0">
      <sharedItems containsSemiMixedTypes="0" containsString="0" containsNumber="1" containsInteger="1" minValue="2021" maxValue="2021"/>
    </cacheField>
    <cacheField name="VALOR QUINQUENIO" numFmtId="42">
      <sharedItems containsSemiMixedTypes="0" containsString="0" containsNumber="1" containsInteger="1" minValue="150000" maxValue="15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x v="0"/>
    <n v="15186483"/>
    <s v="TECNICO REPARADOR OTR I"/>
    <n v="1634"/>
    <s v="DRUMMOND"/>
    <d v="2016-12-24T00:00:00"/>
    <n v="5.7287671232876711"/>
    <n v="5"/>
    <n v="2016"/>
    <n v="2021"/>
    <n v="150000"/>
  </r>
  <r>
    <x v="1"/>
    <n v="1113527951"/>
    <s v="REPARADOR DE LLANTAS AG"/>
    <n v="1624"/>
    <s v="MAYAGUEZ"/>
    <d v="2016-08-29T00:00:00"/>
    <n v="6.0493150684931507"/>
    <n v="5"/>
    <n v="2016"/>
    <n v="2021"/>
    <n v="150000"/>
  </r>
  <r>
    <x v="2"/>
    <n v="1064800649"/>
    <s v="MECANICO DE LLANTAS III"/>
    <n v="1634"/>
    <s v="DRUMMOND"/>
    <d v="2016-06-13T00:00:00"/>
    <n v="6.2602739726027394"/>
    <n v="5"/>
    <n v="2016"/>
    <n v="2021"/>
    <n v="150000"/>
  </r>
  <r>
    <x v="3"/>
    <n v="1143225701"/>
    <s v="JEFE CONTABLE E IMPUESTOS"/>
    <n v="1694"/>
    <s v="FINANCIERA &amp; IT"/>
    <d v="2016-11-01T00:00:00"/>
    <n v="5.8739726027397259"/>
    <n v="5"/>
    <n v="2016"/>
    <n v="2021"/>
    <n v="150000"/>
  </r>
  <r>
    <x v="4"/>
    <s v="E-8-169580"/>
    <s v="ASISTENTE ADMINISTRATIVO"/>
    <n v="1491"/>
    <s v="MINERA PANAMÁ"/>
    <d v="2016-11-16T00:00:00"/>
    <n v="5.8328767123287673"/>
    <n v="5"/>
    <n v="2016"/>
    <n v="2021"/>
    <n v="150000"/>
  </r>
  <r>
    <x v="5"/>
    <s v="AU515572"/>
    <s v="COORDINADOR ADMINISTRATIVO"/>
    <n v="1415"/>
    <s v="MINERA PANAMÁ"/>
    <d v="2016-08-16T00:00:00"/>
    <n v="6.0849315068493155"/>
    <n v="5"/>
    <n v="2016"/>
    <n v="2021"/>
    <n v="15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Tabla dinámica1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RABAJADOR">
  <location ref="A3:B10" firstHeaderRow="1" firstDataRow="1" firstDataCol="1"/>
  <pivotFields count="11">
    <pivotField axis="axisRow" showAll="0">
      <items count="7">
        <item x="4"/>
        <item x="0"/>
        <item x="1"/>
        <item x="2"/>
        <item x="3"/>
        <item x="5"/>
        <item t="default"/>
      </items>
    </pivotField>
    <pivotField showAll="0"/>
    <pivotField showAll="0"/>
    <pivotField showAll="0"/>
    <pivotField showAll="0" defaultSubtotal="0"/>
    <pivotField numFmtId="14" showAll="0"/>
    <pivotField numFmtId="1" showAll="0"/>
    <pivotField showAll="0"/>
    <pivotField showAll="0"/>
    <pivotField showAll="0"/>
    <pivotField dataField="1" numFmtId="42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a de VALOR QUINQUENIO" fld="10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0"/>
  <sheetViews>
    <sheetView tabSelected="1" zoomScaleNormal="100" workbookViewId="0">
      <selection activeCell="B13" sqref="B13"/>
    </sheetView>
  </sheetViews>
  <sheetFormatPr baseColWidth="10" defaultRowHeight="14.5" x14ac:dyDescent="0.35"/>
  <cols>
    <col min="1" max="1" width="3.81640625" style="7" bestFit="1" customWidth="1"/>
    <col min="2" max="2" width="38.7265625" style="7" bestFit="1" customWidth="1"/>
    <col min="3" max="3" width="17.1796875" style="8" bestFit="1" customWidth="1"/>
    <col min="4" max="4" width="32" style="7" bestFit="1" customWidth="1"/>
    <col min="5" max="5" width="20.6328125" style="8" customWidth="1"/>
    <col min="6" max="6" width="32" style="7" bestFit="1" customWidth="1"/>
    <col min="7" max="7" width="19.36328125" style="7" customWidth="1"/>
    <col min="8" max="8" width="16.36328125" style="7" bestFit="1" customWidth="1"/>
    <col min="9" max="9" width="14.6328125" style="7" customWidth="1"/>
    <col min="10" max="10" width="18.26953125" style="7" bestFit="1" customWidth="1"/>
    <col min="11" max="11" width="23.26953125" style="7" bestFit="1" customWidth="1"/>
    <col min="12" max="16384" width="10.90625" style="7"/>
  </cols>
  <sheetData>
    <row r="1" spans="1:11" x14ac:dyDescent="0.35">
      <c r="H1" s="9">
        <f ca="1">TODAY()</f>
        <v>45880</v>
      </c>
    </row>
    <row r="2" spans="1:11" ht="29" x14ac:dyDescent="0.35">
      <c r="A2" s="3" t="s">
        <v>47</v>
      </c>
      <c r="B2" s="3" t="s">
        <v>13</v>
      </c>
      <c r="C2" s="3" t="s">
        <v>14</v>
      </c>
      <c r="D2" s="3" t="s">
        <v>10</v>
      </c>
      <c r="E2" s="3" t="s">
        <v>12</v>
      </c>
      <c r="F2" s="3" t="s">
        <v>18</v>
      </c>
      <c r="G2" s="3" t="s">
        <v>11</v>
      </c>
      <c r="H2" s="3" t="s">
        <v>0</v>
      </c>
      <c r="I2" s="3" t="s">
        <v>1</v>
      </c>
      <c r="J2" s="3" t="s">
        <v>4</v>
      </c>
      <c r="K2" s="4" t="s">
        <v>3</v>
      </c>
    </row>
    <row r="3" spans="1:11" x14ac:dyDescent="0.35">
      <c r="A3" s="19">
        <v>1</v>
      </c>
      <c r="B3" s="10" t="s">
        <v>19</v>
      </c>
      <c r="C3" s="12">
        <v>1065607059</v>
      </c>
      <c r="D3" s="13" t="s">
        <v>48</v>
      </c>
      <c r="E3" s="13" t="s">
        <v>49</v>
      </c>
      <c r="F3" s="13" t="s">
        <v>50</v>
      </c>
      <c r="G3" s="14">
        <v>44136</v>
      </c>
      <c r="H3" s="5">
        <f t="shared" ref="H3:H9" ca="1" si="0">_xlfn.DAYS($H$1,G3)/365</f>
        <v>4.7780821917808218</v>
      </c>
      <c r="I3" s="11">
        <v>5</v>
      </c>
      <c r="J3" s="11">
        <v>2020</v>
      </c>
      <c r="K3" s="11">
        <f>J3+I3</f>
        <v>2025</v>
      </c>
    </row>
    <row r="4" spans="1:11" x14ac:dyDescent="0.35">
      <c r="A4" s="19">
        <v>2</v>
      </c>
      <c r="B4" s="10" t="s">
        <v>20</v>
      </c>
      <c r="C4" s="12">
        <v>72343449</v>
      </c>
      <c r="D4" s="13" t="s">
        <v>51</v>
      </c>
      <c r="E4" s="13" t="s">
        <v>52</v>
      </c>
      <c r="F4" s="13" t="s">
        <v>53</v>
      </c>
      <c r="G4" s="14">
        <v>44097</v>
      </c>
      <c r="H4" s="5">
        <f t="shared" ca="1" si="0"/>
        <v>4.8849315068493153</v>
      </c>
      <c r="I4" s="11">
        <v>5</v>
      </c>
      <c r="J4" s="11">
        <v>2020</v>
      </c>
      <c r="K4" s="11">
        <f t="shared" ref="K4:K16" si="1">J4+I4</f>
        <v>2025</v>
      </c>
    </row>
    <row r="5" spans="1:11" x14ac:dyDescent="0.35">
      <c r="A5" s="19">
        <v>3</v>
      </c>
      <c r="B5" s="10" t="s">
        <v>21</v>
      </c>
      <c r="C5" s="12">
        <v>1065565202</v>
      </c>
      <c r="D5" s="13" t="s">
        <v>48</v>
      </c>
      <c r="E5" s="13" t="s">
        <v>49</v>
      </c>
      <c r="F5" s="13" t="s">
        <v>50</v>
      </c>
      <c r="G5" s="14">
        <v>43862</v>
      </c>
      <c r="H5" s="5">
        <f t="shared" ca="1" si="0"/>
        <v>5.5287671232876709</v>
      </c>
      <c r="I5" s="11">
        <v>5</v>
      </c>
      <c r="J5" s="11">
        <v>2020</v>
      </c>
      <c r="K5" s="11">
        <f t="shared" si="1"/>
        <v>2025</v>
      </c>
    </row>
    <row r="6" spans="1:11" x14ac:dyDescent="0.35">
      <c r="A6" s="19">
        <v>4</v>
      </c>
      <c r="B6" s="10" t="s">
        <v>22</v>
      </c>
      <c r="C6" s="12">
        <v>1064118593</v>
      </c>
      <c r="D6" s="13" t="s">
        <v>54</v>
      </c>
      <c r="E6" s="13" t="s">
        <v>49</v>
      </c>
      <c r="F6" s="13" t="s">
        <v>50</v>
      </c>
      <c r="G6" s="14">
        <v>44136</v>
      </c>
      <c r="H6" s="5">
        <f t="shared" ca="1" si="0"/>
        <v>4.7780821917808218</v>
      </c>
      <c r="I6" s="11">
        <v>5</v>
      </c>
      <c r="J6" s="11">
        <v>2020</v>
      </c>
      <c r="K6" s="11">
        <f t="shared" si="1"/>
        <v>2025</v>
      </c>
    </row>
    <row r="7" spans="1:11" x14ac:dyDescent="0.35">
      <c r="A7" s="19">
        <v>5</v>
      </c>
      <c r="B7" s="10" t="s">
        <v>23</v>
      </c>
      <c r="C7" s="12">
        <v>1064112298</v>
      </c>
      <c r="D7" s="13" t="s">
        <v>48</v>
      </c>
      <c r="E7" s="13" t="s">
        <v>49</v>
      </c>
      <c r="F7" s="13" t="s">
        <v>50</v>
      </c>
      <c r="G7" s="14">
        <v>44136</v>
      </c>
      <c r="H7" s="5">
        <f t="shared" ca="1" si="0"/>
        <v>4.7780821917808218</v>
      </c>
      <c r="I7" s="11">
        <v>5</v>
      </c>
      <c r="J7" s="11">
        <v>2020</v>
      </c>
      <c r="K7" s="11">
        <f t="shared" si="1"/>
        <v>2025</v>
      </c>
    </row>
    <row r="8" spans="1:11" ht="28" x14ac:dyDescent="0.35">
      <c r="A8" s="19">
        <v>6</v>
      </c>
      <c r="B8" s="10" t="s">
        <v>24</v>
      </c>
      <c r="C8" s="12">
        <v>1112222284</v>
      </c>
      <c r="D8" s="13" t="s">
        <v>55</v>
      </c>
      <c r="E8" s="13" t="s">
        <v>56</v>
      </c>
      <c r="F8" s="13" t="s">
        <v>57</v>
      </c>
      <c r="G8" s="14">
        <v>43891</v>
      </c>
      <c r="H8" s="5">
        <f t="shared" ca="1" si="0"/>
        <v>5.4493150684931511</v>
      </c>
      <c r="I8" s="11">
        <v>5</v>
      </c>
      <c r="J8" s="11">
        <v>2020</v>
      </c>
      <c r="K8" s="11">
        <f t="shared" si="1"/>
        <v>2025</v>
      </c>
    </row>
    <row r="9" spans="1:11" x14ac:dyDescent="0.35">
      <c r="A9" s="19">
        <v>7</v>
      </c>
      <c r="B9" s="10" t="s">
        <v>25</v>
      </c>
      <c r="C9" s="12">
        <v>1112220752</v>
      </c>
      <c r="D9" s="13" t="s">
        <v>58</v>
      </c>
      <c r="E9" s="13" t="s">
        <v>56</v>
      </c>
      <c r="F9" s="13" t="s">
        <v>57</v>
      </c>
      <c r="G9" s="14">
        <v>43891</v>
      </c>
      <c r="H9" s="5">
        <f t="shared" ca="1" si="0"/>
        <v>5.4493150684931511</v>
      </c>
      <c r="I9" s="11">
        <v>5</v>
      </c>
      <c r="J9" s="11">
        <v>2020</v>
      </c>
      <c r="K9" s="11">
        <f t="shared" si="1"/>
        <v>2025</v>
      </c>
    </row>
    <row r="10" spans="1:11" x14ac:dyDescent="0.35">
      <c r="A10" s="19">
        <v>8</v>
      </c>
      <c r="B10" s="10" t="s">
        <v>26</v>
      </c>
      <c r="C10" s="12">
        <v>79655840</v>
      </c>
      <c r="D10" s="13" t="s">
        <v>59</v>
      </c>
      <c r="E10" s="13" t="s">
        <v>60</v>
      </c>
      <c r="F10" s="13" t="s">
        <v>61</v>
      </c>
      <c r="G10" s="14">
        <v>43837</v>
      </c>
      <c r="H10" s="5">
        <f ca="1">_xlfn.DAYS($H$1,G10)/365</f>
        <v>5.5972602739726032</v>
      </c>
      <c r="I10" s="11">
        <v>5</v>
      </c>
      <c r="J10" s="11">
        <v>2020</v>
      </c>
      <c r="K10" s="11">
        <f t="shared" si="1"/>
        <v>2025</v>
      </c>
    </row>
    <row r="11" spans="1:11" x14ac:dyDescent="0.35">
      <c r="A11" s="19">
        <v>9</v>
      </c>
      <c r="B11" s="10" t="s">
        <v>27</v>
      </c>
      <c r="C11" s="12">
        <v>1065824827</v>
      </c>
      <c r="D11" s="13" t="s">
        <v>54</v>
      </c>
      <c r="E11" s="13" t="s">
        <v>49</v>
      </c>
      <c r="F11" s="13" t="s">
        <v>50</v>
      </c>
      <c r="G11" s="14">
        <v>43831</v>
      </c>
      <c r="H11" s="5">
        <f ca="1">_xlfn.DAYS($H$1,G11)/365</f>
        <v>5.6136986301369864</v>
      </c>
      <c r="I11" s="11">
        <v>5</v>
      </c>
      <c r="J11" s="11">
        <v>2020</v>
      </c>
      <c r="K11" s="11">
        <f t="shared" si="1"/>
        <v>2025</v>
      </c>
    </row>
    <row r="12" spans="1:11" x14ac:dyDescent="0.35">
      <c r="A12" s="19">
        <v>10</v>
      </c>
      <c r="B12" s="10" t="s">
        <v>28</v>
      </c>
      <c r="C12" s="12">
        <v>1064800654</v>
      </c>
      <c r="D12" s="13" t="s">
        <v>54</v>
      </c>
      <c r="E12" s="13" t="s">
        <v>49</v>
      </c>
      <c r="F12" s="13" t="s">
        <v>50</v>
      </c>
      <c r="G12" s="14">
        <v>43862</v>
      </c>
      <c r="H12" s="5">
        <f ca="1">_xlfn.DAYS($H$1,G12)/365</f>
        <v>5.5287671232876709</v>
      </c>
      <c r="I12" s="11">
        <v>5</v>
      </c>
      <c r="J12" s="11">
        <v>2020</v>
      </c>
      <c r="K12" s="11">
        <f t="shared" si="1"/>
        <v>2025</v>
      </c>
    </row>
    <row r="13" spans="1:11" x14ac:dyDescent="0.35">
      <c r="A13" s="19">
        <v>11</v>
      </c>
      <c r="B13" s="10" t="s">
        <v>29</v>
      </c>
      <c r="C13" s="12">
        <v>7632639</v>
      </c>
      <c r="D13" s="13" t="s">
        <v>54</v>
      </c>
      <c r="E13" s="13" t="s">
        <v>49</v>
      </c>
      <c r="F13" s="13" t="s">
        <v>50</v>
      </c>
      <c r="G13" s="14">
        <v>44097</v>
      </c>
      <c r="H13" s="5">
        <f ca="1">_xlfn.DAYS($H$1,G13)/365</f>
        <v>4.8849315068493153</v>
      </c>
      <c r="I13" s="11">
        <v>5</v>
      </c>
      <c r="J13" s="11">
        <v>2020</v>
      </c>
      <c r="K13" s="11">
        <f t="shared" si="1"/>
        <v>2025</v>
      </c>
    </row>
    <row r="14" spans="1:11" x14ac:dyDescent="0.35">
      <c r="A14" s="19">
        <v>12</v>
      </c>
      <c r="B14" s="10" t="s">
        <v>30</v>
      </c>
      <c r="C14" s="12">
        <v>1062805367</v>
      </c>
      <c r="D14" s="13" t="s">
        <v>62</v>
      </c>
      <c r="E14" s="13" t="s">
        <v>60</v>
      </c>
      <c r="F14" s="13" t="s">
        <v>61</v>
      </c>
      <c r="G14" s="14">
        <v>44098</v>
      </c>
      <c r="H14" s="5">
        <f ca="1">_xlfn.DAYS($H$1,G14)/365</f>
        <v>4.882191780821918</v>
      </c>
      <c r="I14" s="11">
        <v>5</v>
      </c>
      <c r="J14" s="11">
        <v>2020</v>
      </c>
      <c r="K14" s="11">
        <f t="shared" si="1"/>
        <v>2025</v>
      </c>
    </row>
    <row r="15" spans="1:11" x14ac:dyDescent="0.35">
      <c r="A15" s="19">
        <v>13</v>
      </c>
      <c r="B15" s="10" t="s">
        <v>31</v>
      </c>
      <c r="C15" s="12">
        <v>1048324757</v>
      </c>
      <c r="D15" s="13" t="s">
        <v>63</v>
      </c>
      <c r="E15" s="13" t="s">
        <v>64</v>
      </c>
      <c r="F15" s="13" t="s">
        <v>65</v>
      </c>
      <c r="G15" s="14">
        <v>43832</v>
      </c>
      <c r="H15" s="5">
        <f ca="1">_xlfn.DAYS($H$1,G15)/365</f>
        <v>5.6109589041095891</v>
      </c>
      <c r="I15" s="11">
        <v>5</v>
      </c>
      <c r="J15" s="11">
        <v>2020</v>
      </c>
      <c r="K15" s="11">
        <f t="shared" si="1"/>
        <v>2025</v>
      </c>
    </row>
    <row r="16" spans="1:11" x14ac:dyDescent="0.35">
      <c r="A16" s="19">
        <v>14</v>
      </c>
      <c r="B16" s="10" t="s">
        <v>32</v>
      </c>
      <c r="C16" s="12">
        <v>84095827</v>
      </c>
      <c r="D16" s="13" t="s">
        <v>54</v>
      </c>
      <c r="E16" s="13" t="s">
        <v>66</v>
      </c>
      <c r="F16" s="13" t="s">
        <v>67</v>
      </c>
      <c r="G16" s="14">
        <v>44095</v>
      </c>
      <c r="H16" s="5">
        <f ca="1">_xlfn.DAYS($H$1,G16)/365</f>
        <v>4.8904109589041092</v>
      </c>
      <c r="I16" s="11">
        <v>5</v>
      </c>
      <c r="J16" s="11">
        <v>2020</v>
      </c>
      <c r="K16" s="11">
        <f t="shared" si="1"/>
        <v>2025</v>
      </c>
    </row>
    <row r="17" spans="1:11" x14ac:dyDescent="0.35">
      <c r="A17" s="19">
        <v>15</v>
      </c>
      <c r="B17" s="10" t="s">
        <v>33</v>
      </c>
      <c r="C17" s="12">
        <v>1048281270</v>
      </c>
      <c r="D17" s="13" t="s">
        <v>68</v>
      </c>
      <c r="E17" s="13" t="s">
        <v>69</v>
      </c>
      <c r="F17" s="13" t="s">
        <v>70</v>
      </c>
      <c r="G17" s="14">
        <v>42248</v>
      </c>
      <c r="H17" s="15">
        <v>10</v>
      </c>
      <c r="I17" s="6">
        <v>10</v>
      </c>
      <c r="J17" s="11">
        <v>2015</v>
      </c>
      <c r="K17" s="11">
        <f>J17+I17</f>
        <v>2025</v>
      </c>
    </row>
    <row r="18" spans="1:11" x14ac:dyDescent="0.35">
      <c r="A18" s="19">
        <v>16</v>
      </c>
      <c r="B18" s="10" t="s">
        <v>34</v>
      </c>
      <c r="C18" s="12">
        <v>12522871</v>
      </c>
      <c r="D18" s="13" t="s">
        <v>54</v>
      </c>
      <c r="E18" s="13" t="s">
        <v>49</v>
      </c>
      <c r="F18" s="13" t="s">
        <v>50</v>
      </c>
      <c r="G18" s="14">
        <v>42219</v>
      </c>
      <c r="H18" s="15">
        <v>10</v>
      </c>
      <c r="I18" s="6">
        <v>10</v>
      </c>
      <c r="J18" s="11">
        <v>2015</v>
      </c>
      <c r="K18" s="11">
        <f t="shared" ref="K18:K24" si="2">J18+I18</f>
        <v>2025</v>
      </c>
    </row>
    <row r="19" spans="1:11" x14ac:dyDescent="0.35">
      <c r="A19" s="19">
        <v>17</v>
      </c>
      <c r="B19" s="10" t="s">
        <v>35</v>
      </c>
      <c r="C19" s="12">
        <v>84038935</v>
      </c>
      <c r="D19" s="13" t="s">
        <v>71</v>
      </c>
      <c r="E19" s="13" t="s">
        <v>49</v>
      </c>
      <c r="F19" s="13" t="s">
        <v>50</v>
      </c>
      <c r="G19" s="14">
        <v>42065</v>
      </c>
      <c r="H19" s="15">
        <v>10</v>
      </c>
      <c r="I19" s="6">
        <v>10</v>
      </c>
      <c r="J19" s="11">
        <v>2015</v>
      </c>
      <c r="K19" s="11">
        <f t="shared" si="2"/>
        <v>2025</v>
      </c>
    </row>
    <row r="20" spans="1:11" x14ac:dyDescent="0.35">
      <c r="A20" s="19">
        <v>18</v>
      </c>
      <c r="B20" s="10" t="s">
        <v>36</v>
      </c>
      <c r="C20" s="12">
        <v>1065654663</v>
      </c>
      <c r="D20" s="13" t="s">
        <v>72</v>
      </c>
      <c r="E20" s="13" t="s">
        <v>49</v>
      </c>
      <c r="F20" s="13" t="s">
        <v>50</v>
      </c>
      <c r="G20" s="14">
        <v>42248</v>
      </c>
      <c r="H20" s="15">
        <v>10</v>
      </c>
      <c r="I20" s="6">
        <v>10</v>
      </c>
      <c r="J20" s="11">
        <v>2015</v>
      </c>
      <c r="K20" s="11">
        <f t="shared" si="2"/>
        <v>2025</v>
      </c>
    </row>
    <row r="21" spans="1:11" x14ac:dyDescent="0.35">
      <c r="A21" s="19">
        <v>19</v>
      </c>
      <c r="B21" s="10" t="s">
        <v>37</v>
      </c>
      <c r="C21" s="12">
        <v>1003173858</v>
      </c>
      <c r="D21" s="13" t="s">
        <v>54</v>
      </c>
      <c r="E21" s="13" t="s">
        <v>49</v>
      </c>
      <c r="F21" s="13" t="s">
        <v>50</v>
      </c>
      <c r="G21" s="14">
        <v>42171</v>
      </c>
      <c r="H21" s="15">
        <v>10</v>
      </c>
      <c r="I21" s="6">
        <v>10</v>
      </c>
      <c r="J21" s="11">
        <v>2015</v>
      </c>
      <c r="K21" s="11">
        <f t="shared" si="2"/>
        <v>2025</v>
      </c>
    </row>
    <row r="22" spans="1:11" x14ac:dyDescent="0.35">
      <c r="A22" s="19">
        <v>20</v>
      </c>
      <c r="B22" s="10" t="s">
        <v>38</v>
      </c>
      <c r="C22" s="12">
        <v>1064112207</v>
      </c>
      <c r="D22" s="13" t="s">
        <v>54</v>
      </c>
      <c r="E22" s="13" t="s">
        <v>49</v>
      </c>
      <c r="F22" s="13" t="s">
        <v>50</v>
      </c>
      <c r="G22" s="14">
        <v>42068</v>
      </c>
      <c r="H22" s="15">
        <v>10</v>
      </c>
      <c r="I22" s="6">
        <v>10</v>
      </c>
      <c r="J22" s="11">
        <v>2015</v>
      </c>
      <c r="K22" s="11">
        <f t="shared" si="2"/>
        <v>2025</v>
      </c>
    </row>
    <row r="23" spans="1:11" x14ac:dyDescent="0.35">
      <c r="A23" s="19">
        <v>21</v>
      </c>
      <c r="B23" s="10" t="s">
        <v>39</v>
      </c>
      <c r="C23" s="12">
        <v>1063283533</v>
      </c>
      <c r="D23" s="13" t="s">
        <v>73</v>
      </c>
      <c r="E23" s="13" t="s">
        <v>49</v>
      </c>
      <c r="F23" s="13" t="s">
        <v>50</v>
      </c>
      <c r="G23" s="14">
        <v>42065</v>
      </c>
      <c r="H23" s="15">
        <v>10</v>
      </c>
      <c r="I23" s="6">
        <v>10</v>
      </c>
      <c r="J23" s="11">
        <v>2015</v>
      </c>
      <c r="K23" s="11">
        <f t="shared" si="2"/>
        <v>2025</v>
      </c>
    </row>
    <row r="24" spans="1:11" x14ac:dyDescent="0.35">
      <c r="A24" s="19">
        <v>22</v>
      </c>
      <c r="B24" s="10" t="s">
        <v>40</v>
      </c>
      <c r="C24" s="12">
        <v>72053455</v>
      </c>
      <c r="D24" s="13" t="s">
        <v>48</v>
      </c>
      <c r="E24" s="13" t="s">
        <v>49</v>
      </c>
      <c r="F24" s="13" t="s">
        <v>50</v>
      </c>
      <c r="G24" s="14">
        <v>42020</v>
      </c>
      <c r="H24" s="15">
        <v>10</v>
      </c>
      <c r="I24" s="6">
        <v>10</v>
      </c>
      <c r="J24" s="11">
        <v>2015</v>
      </c>
      <c r="K24" s="11">
        <f t="shared" si="2"/>
        <v>2025</v>
      </c>
    </row>
    <row r="25" spans="1:11" x14ac:dyDescent="0.35">
      <c r="A25" s="19">
        <v>23</v>
      </c>
      <c r="B25" s="10" t="s">
        <v>41</v>
      </c>
      <c r="C25" s="16">
        <v>80849983</v>
      </c>
      <c r="D25" s="17" t="s">
        <v>51</v>
      </c>
      <c r="E25" s="17" t="s">
        <v>49</v>
      </c>
      <c r="F25" s="17" t="s">
        <v>50</v>
      </c>
      <c r="G25" s="18">
        <v>40345</v>
      </c>
      <c r="H25" s="5">
        <v>15</v>
      </c>
      <c r="I25" s="11">
        <v>15</v>
      </c>
      <c r="J25" s="11">
        <v>2010</v>
      </c>
      <c r="K25" s="11">
        <f>J25+I25</f>
        <v>2025</v>
      </c>
    </row>
    <row r="26" spans="1:11" x14ac:dyDescent="0.35">
      <c r="A26" s="19">
        <v>24</v>
      </c>
      <c r="B26" s="10" t="s">
        <v>42</v>
      </c>
      <c r="C26" s="16">
        <v>74187649</v>
      </c>
      <c r="D26" s="17" t="s">
        <v>59</v>
      </c>
      <c r="E26" s="17" t="s">
        <v>74</v>
      </c>
      <c r="F26" s="17" t="s">
        <v>75</v>
      </c>
      <c r="G26" s="18">
        <v>40366</v>
      </c>
      <c r="H26" s="5">
        <v>15</v>
      </c>
      <c r="I26" s="11">
        <v>15</v>
      </c>
      <c r="J26" s="11">
        <v>2010</v>
      </c>
      <c r="K26" s="11">
        <f>J26+I26</f>
        <v>2025</v>
      </c>
    </row>
    <row r="27" spans="1:11" x14ac:dyDescent="0.35">
      <c r="A27" s="19">
        <v>25</v>
      </c>
      <c r="B27" s="10" t="s">
        <v>43</v>
      </c>
      <c r="C27" s="16">
        <v>17973946</v>
      </c>
      <c r="D27" s="17" t="s">
        <v>73</v>
      </c>
      <c r="E27" s="17" t="s">
        <v>49</v>
      </c>
      <c r="F27" s="17" t="s">
        <v>50</v>
      </c>
      <c r="G27" s="18">
        <v>40375</v>
      </c>
      <c r="H27" s="5">
        <v>15</v>
      </c>
      <c r="I27" s="11">
        <v>15</v>
      </c>
      <c r="J27" s="11">
        <v>2010</v>
      </c>
      <c r="K27" s="11">
        <f t="shared" ref="K27:K30" si="3">J27+I27</f>
        <v>2025</v>
      </c>
    </row>
    <row r="28" spans="1:11" x14ac:dyDescent="0.35">
      <c r="A28" s="19">
        <v>26</v>
      </c>
      <c r="B28" s="10" t="s">
        <v>44</v>
      </c>
      <c r="C28" s="16">
        <v>72178303</v>
      </c>
      <c r="D28" s="17" t="s">
        <v>76</v>
      </c>
      <c r="E28" s="17" t="s">
        <v>64</v>
      </c>
      <c r="F28" s="17" t="s">
        <v>65</v>
      </c>
      <c r="G28" s="18">
        <v>40448</v>
      </c>
      <c r="H28" s="5">
        <v>15</v>
      </c>
      <c r="I28" s="11">
        <v>15</v>
      </c>
      <c r="J28" s="11">
        <v>2010</v>
      </c>
      <c r="K28" s="11">
        <f t="shared" si="3"/>
        <v>2025</v>
      </c>
    </row>
    <row r="29" spans="1:11" x14ac:dyDescent="0.35">
      <c r="A29" s="19">
        <v>27</v>
      </c>
      <c r="B29" s="10" t="s">
        <v>45</v>
      </c>
      <c r="C29" s="16">
        <v>73269182</v>
      </c>
      <c r="D29" s="17" t="s">
        <v>77</v>
      </c>
      <c r="E29" s="17" t="s">
        <v>78</v>
      </c>
      <c r="F29" s="17" t="s">
        <v>79</v>
      </c>
      <c r="G29" s="18">
        <v>40360</v>
      </c>
      <c r="H29" s="5">
        <v>15</v>
      </c>
      <c r="I29" s="11">
        <v>15</v>
      </c>
      <c r="J29" s="11">
        <v>2010</v>
      </c>
      <c r="K29" s="11">
        <f t="shared" si="3"/>
        <v>2025</v>
      </c>
    </row>
    <row r="30" spans="1:11" x14ac:dyDescent="0.35">
      <c r="A30" s="19">
        <v>28</v>
      </c>
      <c r="B30" s="10" t="s">
        <v>46</v>
      </c>
      <c r="C30" s="16">
        <v>94469902</v>
      </c>
      <c r="D30" s="17" t="s">
        <v>55</v>
      </c>
      <c r="E30" s="17" t="s">
        <v>56</v>
      </c>
      <c r="F30" s="17" t="s">
        <v>57</v>
      </c>
      <c r="G30" s="18">
        <v>40375</v>
      </c>
      <c r="H30" s="5">
        <v>15</v>
      </c>
      <c r="I30" s="11">
        <v>15</v>
      </c>
      <c r="J30" s="11">
        <v>2010</v>
      </c>
      <c r="K30" s="11">
        <f t="shared" si="3"/>
        <v>2025</v>
      </c>
    </row>
  </sheetData>
  <autoFilter ref="B2:K28" xr:uid="{00000000-0001-0000-0100-000000000000}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B10"/>
  <sheetViews>
    <sheetView workbookViewId="0">
      <selection activeCell="A3" sqref="A3:B10"/>
    </sheetView>
  </sheetViews>
  <sheetFormatPr baseColWidth="10" defaultRowHeight="14.5" x14ac:dyDescent="0.35"/>
  <cols>
    <col min="1" max="1" width="33.7265625" bestFit="1" customWidth="1"/>
    <col min="2" max="2" width="28" bestFit="1" customWidth="1"/>
  </cols>
  <sheetData>
    <row r="3" spans="1:2" x14ac:dyDescent="0.35">
      <c r="A3" s="1" t="s">
        <v>17</v>
      </c>
      <c r="B3" t="s">
        <v>5</v>
      </c>
    </row>
    <row r="4" spans="1:2" x14ac:dyDescent="0.35">
      <c r="A4" s="2" t="s">
        <v>15</v>
      </c>
      <c r="B4">
        <v>150000</v>
      </c>
    </row>
    <row r="5" spans="1:2" x14ac:dyDescent="0.35">
      <c r="A5" s="2" t="s">
        <v>6</v>
      </c>
      <c r="B5">
        <v>150000</v>
      </c>
    </row>
    <row r="6" spans="1:2" x14ac:dyDescent="0.35">
      <c r="A6" s="2" t="s">
        <v>7</v>
      </c>
      <c r="B6">
        <v>150000</v>
      </c>
    </row>
    <row r="7" spans="1:2" x14ac:dyDescent="0.35">
      <c r="A7" s="2" t="s">
        <v>8</v>
      </c>
      <c r="B7">
        <v>150000</v>
      </c>
    </row>
    <row r="8" spans="1:2" x14ac:dyDescent="0.35">
      <c r="A8" s="2" t="s">
        <v>9</v>
      </c>
      <c r="B8">
        <v>150000</v>
      </c>
    </row>
    <row r="9" spans="1:2" x14ac:dyDescent="0.35">
      <c r="A9" s="2" t="s">
        <v>16</v>
      </c>
      <c r="B9">
        <v>150000</v>
      </c>
    </row>
    <row r="10" spans="1:2" x14ac:dyDescent="0.35">
      <c r="A10" s="2" t="s">
        <v>2</v>
      </c>
      <c r="B10">
        <v>900000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Llaveros 2025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Agudelo, Jose</dc:creator>
  <cp:lastModifiedBy>Marin, Maria</cp:lastModifiedBy>
  <cp:lastPrinted>2023-09-05T19:29:44Z</cp:lastPrinted>
  <dcterms:created xsi:type="dcterms:W3CDTF">2019-10-08T12:57:45Z</dcterms:created>
  <dcterms:modified xsi:type="dcterms:W3CDTF">2025-08-11T15:48:42Z</dcterms:modified>
</cp:coreProperties>
</file>